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9420" windowHeight="11020" tabRatio="500"/>
  </bookViews>
  <sheets>
    <sheet name="Sheet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1"/>
  <c r="D29"/>
  <c r="J24"/>
  <c r="J21"/>
  <c r="J22"/>
  <c r="J25"/>
  <c r="J26"/>
  <c r="J27"/>
  <c r="J28"/>
  <c r="J29" l="1"/>
</calcChain>
</file>

<file path=xl/sharedStrings.xml><?xml version="1.0" encoding="utf-8"?>
<sst xmlns="http://schemas.openxmlformats.org/spreadsheetml/2006/main" count="97" uniqueCount="93">
  <si>
    <t>Reception</t>
  </si>
  <si>
    <t>Gallery, Reception, Lobby, Bar, Small Events</t>
  </si>
  <si>
    <t>Area</t>
  </si>
  <si>
    <t>sq/f</t>
  </si>
  <si>
    <t>notes</t>
  </si>
  <si>
    <t>Library</t>
  </si>
  <si>
    <t>Digitization station</t>
  </si>
  <si>
    <t>digitizing materials, archival conditions, climate control</t>
  </si>
  <si>
    <t>Machine Room</t>
  </si>
  <si>
    <t>climate control, mostly for cooling equipment, sound proofing for mostly fan noise</t>
  </si>
  <si>
    <t>Kitchen</t>
  </si>
  <si>
    <t>Bathroom (3)</t>
  </si>
  <si>
    <t>2 for events, 1 for staff. Need shower in staff bathroom. All accessible.</t>
  </si>
  <si>
    <t>Administration offices</t>
  </si>
  <si>
    <t>Back offices</t>
  </si>
  <si>
    <t>flex space, small meeting rooms</t>
  </si>
  <si>
    <t>Electronics</t>
  </si>
  <si>
    <t>doen't exist as now moved into classroom</t>
  </si>
  <si>
    <t>Classroom</t>
  </si>
  <si>
    <t>minimum 8 workstations. Storage.</t>
  </si>
  <si>
    <t>Tool Crib</t>
  </si>
  <si>
    <t>storage of installing tools</t>
  </si>
  <si>
    <t>Tech Area</t>
  </si>
  <si>
    <t>storage of various cables and smaller technical equipment</t>
  </si>
  <si>
    <t>Studio</t>
  </si>
  <si>
    <t>Board Room</t>
  </si>
  <si>
    <t>for ~15 ppl</t>
  </si>
  <si>
    <t>Black Box</t>
  </si>
  <si>
    <t>rehearsal, creation, development studio. Attached to audio suite</t>
  </si>
  <si>
    <t>Audio Suite</t>
  </si>
  <si>
    <t>sound proof, acoustic treatment, isolated power, audio station</t>
  </si>
  <si>
    <t>Video Out</t>
  </si>
  <si>
    <t>Hot Desks (8)</t>
  </si>
  <si>
    <t>8 rooms with doors and/or open concept?</t>
  </si>
  <si>
    <t>Storage</t>
  </si>
  <si>
    <t>Storage near Studio, large door(s)</t>
  </si>
  <si>
    <t>Double height. 18' minimum. Free span. Easy loading access.</t>
  </si>
  <si>
    <t>Cleaning Cupboard</t>
  </si>
  <si>
    <t>mess sink, storage for cleaning supplies</t>
  </si>
  <si>
    <t>TOTAL SQ/F</t>
  </si>
  <si>
    <t>Tech/Storage</t>
  </si>
  <si>
    <t>Kitchen/Bathrooms/Cleaning</t>
  </si>
  <si>
    <t>Administratiive Offices</t>
  </si>
  <si>
    <t>Partner Offices</t>
  </si>
  <si>
    <t>Library/Archival Stations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</si>
  <si>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</si>
  <si>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</si>
  <si>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</si>
  <si>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</si>
  <si>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</si>
  <si>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</si>
  <si>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</si>
  <si>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</si>
  <si>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</si>
  <si>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</si>
  <si>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</si>
  <si>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</si>
  <si>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</si>
  <si>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</si>
  <si>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</si>
  <si>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</si>
  <si>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</si>
  <si>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</si>
  <si>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</si>
  <si>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</si>
  <si>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</si>
  <si>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</si>
  <si>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</si>
  <si>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Priority</t>
  </si>
  <si>
    <t>Technical Equipment Area</t>
  </si>
  <si>
    <t>Micro Cinema</t>
  </si>
  <si>
    <t>isolated power, acoustic treatment, a/v hookups, 7.1 sound, projector mount, screen, etc.</t>
  </si>
  <si>
    <t>near bar, need lunch room that could be part of common lounge</t>
  </si>
  <si>
    <t>Studios &amp; Micro Cinema</t>
  </si>
  <si>
    <t>Common Space &amp; Reception</t>
  </si>
  <si>
    <t>Notes</t>
  </si>
  <si>
    <t>Line #</t>
  </si>
  <si>
    <t>Include in Line 18/19. Do not add sq ft.</t>
  </si>
  <si>
    <t>changed 300 to 400</t>
  </si>
  <si>
    <t>changed 1000 to 800</t>
  </si>
  <si>
    <t>changed from 1500 to 2000</t>
  </si>
  <si>
    <t>1=not flexible, 5=flexible.</t>
  </si>
  <si>
    <t>Climate Control, archival conditions, storing video archives and technical archives, smart shelving system needed, on concrete slab</t>
  </si>
  <si>
    <t>change 1500 to 1000</t>
  </si>
  <si>
    <t>Artist apt/space</t>
  </si>
  <si>
    <t>add Artist apt/space = 150 sq ft.</t>
  </si>
  <si>
    <t>office for technician near tech gear - incl. in admin office</t>
  </si>
  <si>
    <t>office - included in office admin</t>
  </si>
  <si>
    <t>Organization 1 space needs assessment</t>
  </si>
  <si>
    <t>Organization 3(200), Organization 4 (200), Organization 5 (1100), s/f needed may be less depending on usability of common space</t>
  </si>
  <si>
    <t>admin area - consult with organization 1 staff about concept for this space. Separation of public/staff</t>
  </si>
  <si>
    <t>Organization 2 - Media Lab</t>
  </si>
  <si>
    <t>deleted q ft - to be included with Line 3 (Digitization). NOTE: Digitization stn, machine rm and distribution office all together at 400 sq total… connected.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</si>
</sst>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0" fillId="0" borderId="15" xfId="0" applyFill="1" applyBorder="1"/>
    <xf numFmtId="0" fontId="0" fillId="0" borderId="13" xfId="0" applyFill="1" applyBorder="1"/>
    <xf numFmtId="0" fontId="5" fillId="0" borderId="3" xfId="0" applyFont="1" applyBorder="1"/>
    <xf numFmtId="0" fontId="0" fillId="0" borderId="1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0" xfId="0" applyFont="1" applyBorder="1" applyAlignment="1">
      <alignment wrapText="1"/>
    </xf>
    <xf numFmtId="0" fontId="0" fillId="4" borderId="4" xfId="0" applyFill="1" applyBorder="1"/>
    <xf numFmtId="0" fontId="1" fillId="4" borderId="17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" xfId="0" applyBorder="1"/>
    <xf numFmtId="0" fontId="0" fillId="0" borderId="12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3" borderId="22" xfId="0" applyFill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18"/>
  <c:chart>
    <c:autoTitleDeleted val="1"/>
    <c:plotArea>
      <c:layout/>
      <c:pieChart>
        <c:varyColors val="1"/>
        <c:ser>
          <c:idx val="0"/>
          <c:order val="0"/>
          <c:dLbls>
            <c:showCatName val="1"/>
            <c:showPercent val="1"/>
            <c:showLeaderLines val="1"/>
          </c:dLbls>
          <c:cat>
            <c:strRef>
              <c:f>Sheet1!$I$21:$I$28</c:f>
              <c:strCache>
                <c:ptCount val="8"/>
                <c:pt idx="0">
                  <c:v>Administratiive Offices</c:v>
                </c:pt>
                <c:pt idx="1">
                  <c:v>Partner Offices</c:v>
                </c:pt>
                <c:pt idx="2">
                  <c:v>Common Space &amp; Reception</c:v>
                </c:pt>
                <c:pt idx="3">
                  <c:v>Studios &amp; Micro Cinema</c:v>
                </c:pt>
                <c:pt idx="4">
                  <c:v>Library/Archival Stations</c:v>
                </c:pt>
                <c:pt idx="5">
                  <c:v>Classroom</c:v>
                </c:pt>
                <c:pt idx="6">
                  <c:v>Tech/Storage</c:v>
                </c:pt>
                <c:pt idx="7">
                  <c:v>Kitchen/Bathrooms/Cleaning</c:v>
                </c:pt>
              </c:strCache>
            </c:strRef>
          </c:cat>
          <c:val>
            <c:numRef>
              <c:f>Sheet1!$J$21:$J$28</c:f>
              <c:numCache>
                <c:formatCode>General</c:formatCode>
                <c:ptCount val="8"/>
                <c:pt idx="0">
                  <c:v>1300</c:v>
                </c:pt>
                <c:pt idx="1">
                  <c:v>2000</c:v>
                </c:pt>
                <c:pt idx="2">
                  <c:v>1090</c:v>
                </c:pt>
                <c:pt idx="3">
                  <c:v>3200</c:v>
                </c:pt>
                <c:pt idx="4">
                  <c:v>1100</c:v>
                </c:pt>
                <c:pt idx="5">
                  <c:v>400</c:v>
                </c:pt>
                <c:pt idx="6">
                  <c:v>1250</c:v>
                </c:pt>
                <c:pt idx="7">
                  <c:v>675</c:v>
                </c:pt>
              </c:numCache>
            </c:numRef>
          </c:val>
        </c:ser>
        <c:dLbls>
          <c:showVal val="1"/>
          <c:showCatName val="1"/>
        </c:dLbls>
        <c:firstSliceAng val="0"/>
      </c:pieChart>
    </c:plotArea>
    <c:plotVisOnly val="1"/>
    <c:dispBlanksAs val="zero"/>
  </c:chart>
  <c:spPr>
    <a:effectLst/>
  </c:spPr>
  <c:printSettings>
    <c:headerFooter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656166</xdr:colOff>
      <xdr:row>1</xdr:row>
      <xdr:rowOff>0</xdr:rowOff>
    </xdr:from>
    <xdr:to>
      <xdr:col>12</xdr:col>
      <xdr:colOff>584200</xdr:colOff>
      <xdr:row>19</xdr:row>
      <xdr:rowOff>254000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="60" zoomScaleNormal="60" workbookViewId="0">
      <selection activeCell="D40" sqref="D40"/>
    </sheetView>
  </sheetViews>
  <sheetFormatPr defaultColWidth="10.6640625" defaultRowHeight="15.5"/>
  <cols>
    <col min="1" max="1" width="8.1640625" style="1" customWidth="1"/>
    <col min="2" max="2" width="5.1640625" style="2" customWidth="1"/>
    <col min="3" max="3" width="28.1640625" customWidth="1"/>
    <col min="4" max="4" width="9.1640625" style="1" customWidth="1"/>
    <col min="5" max="5" width="43.33203125" style="3" customWidth="1"/>
    <col min="6" max="6" width="3.58203125" customWidth="1"/>
    <col min="7" max="7" width="13.5" customWidth="1"/>
    <col min="8" max="8" width="9.33203125" customWidth="1"/>
    <col min="9" max="9" width="30.33203125" customWidth="1"/>
  </cols>
  <sheetData>
    <row r="1" spans="1:12" ht="21">
      <c r="A1" s="14" t="s">
        <v>88</v>
      </c>
      <c r="C1" s="14"/>
      <c r="D1" s="15"/>
      <c r="L1" s="23" t="s">
        <v>91</v>
      </c>
    </row>
    <row r="2" spans="1:12" s="4" customFormat="1" ht="15" customHeight="1" thickBot="1">
      <c r="A2" s="5"/>
      <c r="B2" s="14"/>
      <c r="C2" s="14"/>
      <c r="D2" s="15"/>
      <c r="E2" s="16"/>
    </row>
    <row r="3" spans="1:12" ht="16" thickBot="1">
      <c r="A3" s="34" t="s">
        <v>68</v>
      </c>
      <c r="B3" s="31"/>
      <c r="C3" s="30" t="s">
        <v>2</v>
      </c>
      <c r="D3" s="10" t="s">
        <v>3</v>
      </c>
      <c r="E3" s="11" t="s">
        <v>4</v>
      </c>
    </row>
    <row r="4" spans="1:12" ht="18.5">
      <c r="A4" s="39">
        <v>1</v>
      </c>
      <c r="B4" s="32" t="s">
        <v>45</v>
      </c>
      <c r="C4" s="8" t="s">
        <v>0</v>
      </c>
      <c r="D4" s="9">
        <v>500</v>
      </c>
      <c r="E4" s="12" t="s">
        <v>1</v>
      </c>
    </row>
    <row r="5" spans="1:12" ht="47.5">
      <c r="A5" s="40">
        <v>2</v>
      </c>
      <c r="B5" s="33" t="s">
        <v>46</v>
      </c>
      <c r="C5" s="6" t="s">
        <v>5</v>
      </c>
      <c r="D5" s="7">
        <v>1000</v>
      </c>
      <c r="E5" s="13" t="s">
        <v>82</v>
      </c>
    </row>
    <row r="6" spans="1:12" ht="32">
      <c r="A6" s="40">
        <v>2</v>
      </c>
      <c r="B6" s="33" t="s">
        <v>47</v>
      </c>
      <c r="C6" s="6" t="s">
        <v>6</v>
      </c>
      <c r="D6" s="7">
        <v>100</v>
      </c>
      <c r="E6" s="13" t="s">
        <v>7</v>
      </c>
    </row>
    <row r="7" spans="1:12" ht="32">
      <c r="A7" s="40">
        <v>2</v>
      </c>
      <c r="B7" s="33" t="s">
        <v>48</v>
      </c>
      <c r="C7" s="6" t="s">
        <v>8</v>
      </c>
      <c r="D7" s="7">
        <v>100</v>
      </c>
      <c r="E7" s="13" t="s">
        <v>9</v>
      </c>
    </row>
    <row r="8" spans="1:12" ht="32">
      <c r="A8" s="40">
        <v>5</v>
      </c>
      <c r="B8" s="33" t="s">
        <v>49</v>
      </c>
      <c r="C8" s="6" t="s">
        <v>10</v>
      </c>
      <c r="D8" s="7">
        <v>500</v>
      </c>
      <c r="E8" s="13" t="s">
        <v>72</v>
      </c>
    </row>
    <row r="9" spans="1:12" ht="32">
      <c r="A9" s="40">
        <v>3</v>
      </c>
      <c r="B9" s="33" t="s">
        <v>50</v>
      </c>
      <c r="C9" s="6" t="s">
        <v>11</v>
      </c>
      <c r="D9" s="7">
        <v>150</v>
      </c>
      <c r="E9" s="13" t="s">
        <v>12</v>
      </c>
    </row>
    <row r="10" spans="1:12" ht="32">
      <c r="A10" s="40">
        <v>2</v>
      </c>
      <c r="B10" s="33" t="s">
        <v>51</v>
      </c>
      <c r="C10" s="6" t="s">
        <v>70</v>
      </c>
      <c r="D10" s="7">
        <v>400</v>
      </c>
      <c r="E10" s="13" t="s">
        <v>71</v>
      </c>
    </row>
    <row r="11" spans="1:12" ht="47.5">
      <c r="A11" s="40">
        <v>3</v>
      </c>
      <c r="B11" s="33" t="s">
        <v>52</v>
      </c>
      <c r="C11" s="6" t="s">
        <v>13</v>
      </c>
      <c r="D11" s="7">
        <v>800</v>
      </c>
      <c r="E11" s="13" t="s">
        <v>90</v>
      </c>
    </row>
    <row r="12" spans="1:12" ht="18.5">
      <c r="A12" s="40">
        <v>3</v>
      </c>
      <c r="B12" s="33" t="s">
        <v>53</v>
      </c>
      <c r="C12" s="27" t="s">
        <v>14</v>
      </c>
      <c r="D12" s="28">
        <v>500</v>
      </c>
      <c r="E12" s="29" t="s">
        <v>15</v>
      </c>
    </row>
    <row r="13" spans="1:12" ht="18.5">
      <c r="A13" s="40"/>
      <c r="B13" s="33" t="s">
        <v>54</v>
      </c>
      <c r="C13" s="6" t="s">
        <v>16</v>
      </c>
      <c r="D13" s="53"/>
      <c r="E13" s="13" t="s">
        <v>17</v>
      </c>
    </row>
    <row r="14" spans="1:12" ht="18.5">
      <c r="A14" s="40">
        <v>1</v>
      </c>
      <c r="B14" s="33" t="s">
        <v>55</v>
      </c>
      <c r="C14" s="6" t="s">
        <v>18</v>
      </c>
      <c r="D14" s="7">
        <v>400</v>
      </c>
      <c r="E14" s="13" t="s">
        <v>19</v>
      </c>
    </row>
    <row r="15" spans="1:12" ht="32">
      <c r="A15" s="40">
        <v>1</v>
      </c>
      <c r="B15" s="33" t="s">
        <v>56</v>
      </c>
      <c r="C15" s="6" t="s">
        <v>22</v>
      </c>
      <c r="D15" s="54"/>
      <c r="E15" s="13" t="s">
        <v>86</v>
      </c>
    </row>
    <row r="16" spans="1:12" ht="32">
      <c r="A16" s="40">
        <v>1</v>
      </c>
      <c r="B16" s="33" t="s">
        <v>57</v>
      </c>
      <c r="C16" s="6" t="s">
        <v>69</v>
      </c>
      <c r="D16" s="7">
        <v>250</v>
      </c>
      <c r="E16" s="13" t="s">
        <v>23</v>
      </c>
    </row>
    <row r="17" spans="1:10" ht="18.5">
      <c r="A17" s="40">
        <v>1</v>
      </c>
      <c r="B17" s="33" t="s">
        <v>58</v>
      </c>
      <c r="C17" s="6" t="s">
        <v>20</v>
      </c>
      <c r="D17" s="7">
        <v>250</v>
      </c>
      <c r="E17" s="13" t="s">
        <v>21</v>
      </c>
    </row>
    <row r="18" spans="1:10" ht="32">
      <c r="A18" s="40">
        <v>1</v>
      </c>
      <c r="B18" s="33" t="s">
        <v>59</v>
      </c>
      <c r="C18" s="6" t="s">
        <v>24</v>
      </c>
      <c r="D18" s="7">
        <v>2000</v>
      </c>
      <c r="E18" s="13" t="s">
        <v>36</v>
      </c>
    </row>
    <row r="19" spans="1:10" ht="18.5">
      <c r="A19" s="40">
        <v>2</v>
      </c>
      <c r="B19" s="33" t="s">
        <v>60</v>
      </c>
      <c r="C19" s="6" t="s">
        <v>25</v>
      </c>
      <c r="D19" s="7">
        <v>200</v>
      </c>
      <c r="E19" s="13" t="s">
        <v>26</v>
      </c>
    </row>
    <row r="20" spans="1:10" ht="48" thickBot="1">
      <c r="A20" s="40">
        <v>2</v>
      </c>
      <c r="B20" s="33" t="s">
        <v>61</v>
      </c>
      <c r="C20" s="6" t="s">
        <v>43</v>
      </c>
      <c r="D20" s="7">
        <v>2000</v>
      </c>
      <c r="E20" s="13" t="s">
        <v>89</v>
      </c>
    </row>
    <row r="21" spans="1:10" ht="32">
      <c r="A21" s="40">
        <v>3</v>
      </c>
      <c r="B21" s="33" t="s">
        <v>62</v>
      </c>
      <c r="C21" s="6" t="s">
        <v>27</v>
      </c>
      <c r="D21" s="7">
        <v>800</v>
      </c>
      <c r="E21" s="13" t="s">
        <v>28</v>
      </c>
      <c r="I21" s="17" t="s">
        <v>42</v>
      </c>
      <c r="J21" s="20">
        <f>SUM(D11+D12)</f>
        <v>1300</v>
      </c>
    </row>
    <row r="22" spans="1:10" ht="32">
      <c r="A22" s="40">
        <v>1</v>
      </c>
      <c r="B22" s="33" t="s">
        <v>63</v>
      </c>
      <c r="C22" s="6" t="s">
        <v>29</v>
      </c>
      <c r="D22" s="7">
        <v>150</v>
      </c>
      <c r="E22" s="13" t="s">
        <v>30</v>
      </c>
      <c r="I22" s="18" t="s">
        <v>43</v>
      </c>
      <c r="J22" s="21">
        <f>SUM(D23+D20)</f>
        <v>2000</v>
      </c>
    </row>
    <row r="23" spans="1:10" ht="18.5">
      <c r="A23" s="40"/>
      <c r="B23" s="33" t="s">
        <v>64</v>
      </c>
      <c r="C23" s="6" t="s">
        <v>31</v>
      </c>
      <c r="D23" s="54"/>
      <c r="E23" s="13" t="s">
        <v>87</v>
      </c>
      <c r="I23" s="18" t="s">
        <v>74</v>
      </c>
      <c r="J23" s="21">
        <f>SUM(D24+D19+D4+D27)</f>
        <v>1090</v>
      </c>
    </row>
    <row r="24" spans="1:10" ht="18.5">
      <c r="A24" s="40">
        <v>1</v>
      </c>
      <c r="B24" s="33" t="s">
        <v>65</v>
      </c>
      <c r="C24" s="6" t="s">
        <v>32</v>
      </c>
      <c r="D24" s="7">
        <v>240</v>
      </c>
      <c r="E24" s="13" t="s">
        <v>33</v>
      </c>
      <c r="I24" s="18" t="s">
        <v>73</v>
      </c>
      <c r="J24" s="21">
        <f>SUM(D21+D18+D10)</f>
        <v>3200</v>
      </c>
    </row>
    <row r="25" spans="1:10" ht="18.5">
      <c r="A25" s="40">
        <v>3</v>
      </c>
      <c r="B25" s="33" t="s">
        <v>66</v>
      </c>
      <c r="C25" s="6" t="s">
        <v>34</v>
      </c>
      <c r="D25" s="7">
        <v>500</v>
      </c>
      <c r="E25" s="13" t="s">
        <v>35</v>
      </c>
      <c r="I25" s="18" t="s">
        <v>44</v>
      </c>
      <c r="J25" s="21">
        <f>SUM(D6+D5)</f>
        <v>1100</v>
      </c>
    </row>
    <row r="26" spans="1:10" ht="18.5">
      <c r="A26" s="41">
        <v>2</v>
      </c>
      <c r="B26" s="36" t="s">
        <v>67</v>
      </c>
      <c r="C26" s="37" t="s">
        <v>37</v>
      </c>
      <c r="D26" s="35">
        <v>25</v>
      </c>
      <c r="E26" s="38" t="s">
        <v>38</v>
      </c>
      <c r="I26" s="18" t="s">
        <v>18</v>
      </c>
      <c r="J26" s="21">
        <f>SUM(D14)</f>
        <v>400</v>
      </c>
    </row>
    <row r="27" spans="1:10" ht="18.5">
      <c r="A27" s="40">
        <v>3</v>
      </c>
      <c r="B27" s="42" t="s">
        <v>66</v>
      </c>
      <c r="C27" s="6" t="s">
        <v>84</v>
      </c>
      <c r="D27" s="7">
        <v>150</v>
      </c>
      <c r="E27" s="13"/>
      <c r="I27" s="18" t="s">
        <v>40</v>
      </c>
      <c r="J27" s="21">
        <f>SUM(D25+D22+D17+D16+D15+D7)</f>
        <v>1250</v>
      </c>
    </row>
    <row r="28" spans="1:10" ht="16" thickBot="1">
      <c r="A28" s="43"/>
      <c r="B28" s="44"/>
      <c r="C28" s="45"/>
      <c r="D28" s="46"/>
      <c r="E28" s="47"/>
      <c r="I28" s="18" t="s">
        <v>41</v>
      </c>
      <c r="J28" s="21">
        <f>SUM(D8+D9+D26)</f>
        <v>675</v>
      </c>
    </row>
    <row r="29" spans="1:10" ht="19" thickBot="1">
      <c r="A29" s="48"/>
      <c r="B29" s="49"/>
      <c r="C29" s="50" t="s">
        <v>39</v>
      </c>
      <c r="D29" s="51">
        <f>SUM(D4:D27)</f>
        <v>11015</v>
      </c>
      <c r="E29" s="52"/>
      <c r="I29" s="19" t="s">
        <v>39</v>
      </c>
      <c r="J29" s="22">
        <f>SUM(J21:J28)</f>
        <v>11015</v>
      </c>
    </row>
    <row r="30" spans="1:10">
      <c r="C30" t="s">
        <v>81</v>
      </c>
    </row>
    <row r="31" spans="1:10">
      <c r="I31" s="24"/>
      <c r="J31" s="25"/>
    </row>
    <row r="32" spans="1:10">
      <c r="B32" s="2" t="s">
        <v>76</v>
      </c>
      <c r="C32" t="s">
        <v>75</v>
      </c>
      <c r="I32" s="26"/>
      <c r="J32" s="26"/>
    </row>
    <row r="33" spans="2:10">
      <c r="B33" s="2">
        <v>12</v>
      </c>
      <c r="C33" t="s">
        <v>78</v>
      </c>
      <c r="I33" s="24"/>
      <c r="J33" s="26"/>
    </row>
    <row r="34" spans="2:10">
      <c r="B34" s="2">
        <v>13</v>
      </c>
      <c r="C34" t="s">
        <v>79</v>
      </c>
      <c r="I34" s="26"/>
      <c r="J34" s="26"/>
    </row>
    <row r="35" spans="2:10">
      <c r="B35" s="2">
        <v>17</v>
      </c>
      <c r="C35" t="s">
        <v>77</v>
      </c>
      <c r="I35" s="26"/>
      <c r="J35" s="26"/>
    </row>
    <row r="36" spans="2:10">
      <c r="B36" s="2">
        <v>22</v>
      </c>
      <c r="C36" t="s">
        <v>80</v>
      </c>
      <c r="I36" s="26"/>
      <c r="J36" s="26"/>
    </row>
    <row r="37" spans="2:10">
      <c r="B37" s="2">
        <v>25</v>
      </c>
      <c r="C37" t="s">
        <v>92</v>
      </c>
    </row>
    <row r="38" spans="2:10">
      <c r="B38" s="2">
        <v>7</v>
      </c>
      <c r="C38" t="s">
        <v>83</v>
      </c>
    </row>
    <row r="39" spans="2:10">
      <c r="B39" s="2">
        <v>29</v>
      </c>
      <c r="C39" t="s">
        <v>85</v>
      </c>
    </row>
  </sheetData>
  <phoneticPr fontId="6" type="noConversion"/>
  <pageMargins left="0.64" right="0.25" top="0.51" bottom="0.43307086614173229" header="0.27559055118110237" footer="0.23622047244094491"/>
  <pageSetup scale="90" orientation="portrait" r:id="rId1"/>
  <drawing r:id="rId2"/>
  <extLst>
    <ext xmlns:mx="http://schemas.microsoft.com/office/mac/excel/2008/main" uri="{64002731-A6B0-56B0-2670-7721B7C09600}">
      <mx:PLV Mode="0" OnePage="0" WScale="4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Boca del Lupo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 Dodge</dc:creator>
  <cp:lastModifiedBy>Windows User</cp:lastModifiedBy>
  <cp:lastPrinted>2020-04-27T22:49:42Z</cp:lastPrinted>
  <dcterms:created xsi:type="dcterms:W3CDTF">2013-12-10T20:27:55Z</dcterms:created>
  <dcterms:modified xsi:type="dcterms:W3CDTF">2020-04-27T22:50:30Z</dcterms:modified>
</cp:coreProperties>
</file>